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danielortiz/Documents/"/>
    </mc:Choice>
  </mc:AlternateContent>
  <xr:revisionPtr revIDLastSave="0" documentId="13_ncr:1_{33D71650-C111-CC45-A999-C01358238029}" xr6:coauthVersionLast="47" xr6:coauthVersionMax="47" xr10:uidLastSave="{00000000-0000-0000-0000-000000000000}"/>
  <bookViews>
    <workbookView xWindow="0" yWindow="500" windowWidth="29280" windowHeight="16180" tabRatio="500" xr2:uid="{00000000-000D-0000-FFFF-FFFF00000000}"/>
  </bookViews>
  <sheets>
    <sheet name="Rentabilidad_Sca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7" i="1" l="1"/>
  <c r="E27" i="1"/>
  <c r="F17" i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D17" i="1"/>
  <c r="E17" i="1" s="1"/>
  <c r="G16" i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F16" i="1"/>
  <c r="E16" i="1" s="1"/>
  <c r="D16" i="1"/>
  <c r="G15" i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E15" i="1"/>
  <c r="F9" i="1"/>
  <c r="G9" i="1" s="1"/>
  <c r="E9" i="1"/>
  <c r="F8" i="1"/>
  <c r="G8" i="1" s="1"/>
  <c r="E8" i="1"/>
  <c r="G7" i="1"/>
  <c r="G27" i="1" s="1"/>
  <c r="E7" i="1"/>
  <c r="H8" i="1" l="1"/>
  <c r="G28" i="1"/>
  <c r="G29" i="1"/>
  <c r="H9" i="1"/>
  <c r="F28" i="1"/>
  <c r="H7" i="1"/>
  <c r="F29" i="1"/>
  <c r="H27" i="1" l="1"/>
  <c r="I7" i="1"/>
  <c r="E29" i="1"/>
  <c r="E28" i="1"/>
  <c r="H29" i="1"/>
  <c r="I9" i="1"/>
  <c r="H28" i="1"/>
  <c r="I8" i="1"/>
  <c r="J8" i="1" l="1"/>
  <c r="I28" i="1"/>
  <c r="I29" i="1"/>
  <c r="J9" i="1"/>
  <c r="J7" i="1"/>
  <c r="I27" i="1"/>
  <c r="J29" i="1" l="1"/>
  <c r="J33" i="1" s="1"/>
  <c r="K9" i="1"/>
  <c r="J28" i="1"/>
  <c r="K8" i="1"/>
  <c r="K7" i="1"/>
  <c r="J27" i="1"/>
  <c r="J32" i="1" l="1"/>
  <c r="K28" i="1"/>
  <c r="L8" i="1"/>
  <c r="K29" i="1"/>
  <c r="L9" i="1"/>
  <c r="J31" i="1"/>
  <c r="L7" i="1"/>
  <c r="K27" i="1"/>
  <c r="L27" i="1" l="1"/>
  <c r="M7" i="1"/>
  <c r="L29" i="1"/>
  <c r="M9" i="1"/>
  <c r="L28" i="1"/>
  <c r="M8" i="1"/>
  <c r="N8" i="1" l="1"/>
  <c r="M28" i="1"/>
  <c r="N9" i="1"/>
  <c r="M29" i="1"/>
  <c r="M27" i="1"/>
  <c r="N7" i="1"/>
  <c r="N27" i="1" l="1"/>
  <c r="O7" i="1"/>
  <c r="O9" i="1"/>
  <c r="N29" i="1"/>
  <c r="N28" i="1"/>
  <c r="O8" i="1"/>
  <c r="P8" i="1" l="1"/>
  <c r="O28" i="1"/>
  <c r="O32" i="1"/>
  <c r="O29" i="1"/>
  <c r="O33" i="1" s="1"/>
  <c r="P9" i="1"/>
  <c r="P7" i="1"/>
  <c r="O27" i="1"/>
  <c r="O31" i="1" s="1"/>
  <c r="P27" i="1" l="1"/>
  <c r="Q7" i="1"/>
  <c r="P29" i="1"/>
  <c r="Q9" i="1"/>
  <c r="P28" i="1"/>
  <c r="Q8" i="1"/>
  <c r="R8" i="1" l="1"/>
  <c r="Q28" i="1"/>
  <c r="R9" i="1"/>
  <c r="Q29" i="1"/>
  <c r="R7" i="1"/>
  <c r="Q27" i="1"/>
  <c r="S7" i="1" l="1"/>
  <c r="R27" i="1"/>
  <c r="S9" i="1"/>
  <c r="R29" i="1"/>
  <c r="R28" i="1"/>
  <c r="S8" i="1"/>
  <c r="S28" i="1" l="1"/>
  <c r="T8" i="1"/>
  <c r="T9" i="1"/>
  <c r="S29" i="1"/>
  <c r="T7" i="1"/>
  <c r="S27" i="1"/>
  <c r="U7" i="1" l="1"/>
  <c r="T27" i="1"/>
  <c r="T29" i="1"/>
  <c r="U9" i="1"/>
  <c r="U8" i="1"/>
  <c r="T28" i="1"/>
  <c r="U28" i="1" l="1"/>
  <c r="V8" i="1"/>
  <c r="U29" i="1"/>
  <c r="V9" i="1"/>
  <c r="V7" i="1"/>
  <c r="U27" i="1"/>
  <c r="W7" i="1" l="1"/>
  <c r="V27" i="1"/>
  <c r="W9" i="1"/>
  <c r="V29" i="1"/>
  <c r="V28" i="1"/>
  <c r="W8" i="1"/>
  <c r="W28" i="1" l="1"/>
  <c r="X8" i="1"/>
  <c r="X9" i="1"/>
  <c r="W29" i="1"/>
  <c r="W27" i="1"/>
  <c r="X7" i="1"/>
  <c r="Y8" i="1" l="1"/>
  <c r="X28" i="1"/>
  <c r="X27" i="1"/>
  <c r="Y7" i="1"/>
  <c r="Y9" i="1"/>
  <c r="X29" i="1"/>
  <c r="Z9" i="1" l="1"/>
  <c r="Y29" i="1"/>
  <c r="Y33" i="1" s="1"/>
  <c r="Y27" i="1"/>
  <c r="Y31" i="1" s="1"/>
  <c r="Z7" i="1"/>
  <c r="Y28" i="1"/>
  <c r="Y32" i="1" s="1"/>
  <c r="Z8" i="1"/>
  <c r="AA8" i="1" l="1"/>
  <c r="Z28" i="1"/>
  <c r="Z27" i="1"/>
  <c r="AA7" i="1"/>
  <c r="AA9" i="1"/>
  <c r="Z29" i="1"/>
  <c r="AB9" i="1" l="1"/>
  <c r="AA29" i="1"/>
  <c r="AB7" i="1"/>
  <c r="AA27" i="1"/>
  <c r="AA28" i="1"/>
  <c r="AB8" i="1"/>
  <c r="AC8" i="1" l="1"/>
  <c r="AB28" i="1"/>
  <c r="AB27" i="1"/>
  <c r="AC7" i="1"/>
  <c r="AB29" i="1"/>
  <c r="AC9" i="1"/>
  <c r="AC29" i="1" l="1"/>
  <c r="AD9" i="1"/>
  <c r="AD29" i="1" s="1"/>
  <c r="AD33" i="1" s="1"/>
  <c r="AF33" i="1" s="1"/>
  <c r="AC27" i="1"/>
  <c r="AD7" i="1"/>
  <c r="AD27" i="1" s="1"/>
  <c r="AD31" i="1" s="1"/>
  <c r="AF31" i="1" s="1"/>
  <c r="AC28" i="1"/>
  <c r="AD8" i="1"/>
  <c r="AD28" i="1" s="1"/>
  <c r="AD32" i="1" l="1"/>
  <c r="AF32" i="1" s="1"/>
</calcChain>
</file>

<file path=xl/sharedStrings.xml><?xml version="1.0" encoding="utf-8"?>
<sst xmlns="http://schemas.openxmlformats.org/spreadsheetml/2006/main" count="14" uniqueCount="7">
  <si>
    <t>LA GLORIA- SCALAR</t>
  </si>
  <si>
    <t>IPC APROX</t>
  </si>
  <si>
    <t>Cantidad</t>
  </si>
  <si>
    <t>Valor Token</t>
  </si>
  <si>
    <t>Rentabilidad</t>
  </si>
  <si>
    <t>LA GLORIA 1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</si>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</sst>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]\ * #,##0.00\ ;[$$]\ * \(#,##0.00\);[$$]\ * \-#\ ;\ @\ "/>
    <numFmt numFmtId="165" formatCode="[$$]\ * #,##0\ ;[$$]\ * \(#,##0\);[$$]\ * \-#\ ;\ @\ "/>
    <numFmt numFmtId="166" formatCode="0.0%"/>
  </numFmts>
  <fonts count="4" x14ac:knownFonts="1">
    <font>
      <sz val="11"/>
      <color rgb="FF000000"/>
      <name val="Calibri"/>
    </font>
    <font>
      <b/>
      <sz val="2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E4D6"/>
        <bgColor rgb="FFFFFFFF"/>
      </patternFill>
    </fill>
    <fill>
      <patternFill patternType="solid">
        <fgColor rgb="FF70AD47"/>
        <bgColor rgb="FF339966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3"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5" fontId="3" fillId="0" borderId="0" xfId="1" applyNumberFormat="1" applyAlignment="1">
      <alignment horizontal="center"/>
    </xf>
    <xf numFmtId="165" fontId="3" fillId="0" borderId="0" xfId="1" applyNumberFormat="1"/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3" fillId="0" borderId="0" xfId="1" applyNumberFormat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3" fillId="0" borderId="2" xfId="1" applyNumberFormat="1" applyBorder="1"/>
    <xf numFmtId="165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165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E4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H34"/>
  <sheetViews>
    <sheetView tabSelected="1" zoomScaleNormal="100" workbookViewId="0">
      <selection activeCell="O12" sqref="O12"/>
    </sheetView>
  </sheetViews>
  <sheetFormatPr baseColWidth="10" defaultColWidth="10.83203125" defaultRowHeight="15" customHeight="1" x14ac:dyDescent="0.2"/>
  <cols>
    <col min="1" max="2" width="10.83203125" style="4"/>
    <col min="3" max="3" width="17.1640625" style="5" customWidth="1"/>
    <col min="4" max="4" width="14.5" style="6" customWidth="1"/>
    <col min="5" max="5" width="11.6640625" style="5" customWidth="1"/>
    <col min="6" max="6" width="13.1640625" style="7" customWidth="1"/>
    <col min="7" max="9" width="13.1640625" style="5" customWidth="1"/>
    <col min="10" max="10" width="14.5" style="5" customWidth="1"/>
    <col min="11" max="11" width="12.33203125" style="5" customWidth="1"/>
    <col min="12" max="12" width="12.83203125" style="5" customWidth="1"/>
    <col min="13" max="13" width="13.83203125" style="5" customWidth="1"/>
    <col min="14" max="14" width="12.33203125" style="5" customWidth="1"/>
    <col min="15" max="15" width="14.5" style="5" customWidth="1"/>
    <col min="16" max="16" width="13.83203125" style="5" customWidth="1"/>
    <col min="17" max="18" width="12.83203125" style="5" customWidth="1"/>
    <col min="19" max="19" width="13.83203125" style="5" customWidth="1"/>
    <col min="20" max="21" width="12.83203125" style="5" customWidth="1"/>
    <col min="22" max="22" width="13.83203125" style="5" customWidth="1"/>
    <col min="23" max="24" width="12.33203125" style="5" customWidth="1"/>
    <col min="25" max="25" width="14.5" style="5" customWidth="1"/>
    <col min="26" max="26" width="12.33203125" style="5" customWidth="1"/>
    <col min="27" max="27" width="12.83203125" style="5" customWidth="1"/>
    <col min="28" max="28" width="13.83203125" style="5" customWidth="1"/>
    <col min="29" max="29" width="12.83203125" style="5" customWidth="1"/>
    <col min="30" max="30" width="14.5" style="5" customWidth="1"/>
    <col min="31" max="16384" width="10.83203125" style="4"/>
  </cols>
  <sheetData>
    <row r="1" spans="3:34" x14ac:dyDescent="0.2"/>
    <row r="2" spans="3:34" ht="31" x14ac:dyDescent="0.35">
      <c r="C2" s="3" t="s">
        <v>0</v>
      </c>
      <c r="D2" s="3"/>
      <c r="E2" s="3"/>
      <c r="F2" s="3"/>
      <c r="G2" s="8">
        <v>3.5000000000000003E-2</v>
      </c>
      <c r="H2" s="8">
        <v>3.5000000000000003E-2</v>
      </c>
      <c r="I2" s="8">
        <v>3.5000000000000003E-2</v>
      </c>
      <c r="J2" s="8">
        <v>3.5000000000000003E-2</v>
      </c>
      <c r="K2" s="8">
        <v>3.5000000000000003E-2</v>
      </c>
      <c r="L2" s="8">
        <v>3.5000000000000003E-2</v>
      </c>
      <c r="M2" s="8">
        <v>3.5000000000000003E-2</v>
      </c>
      <c r="N2" s="8">
        <v>3.5000000000000003E-2</v>
      </c>
      <c r="O2" s="8">
        <v>3.5000000000000003E-2</v>
      </c>
      <c r="P2" s="8">
        <v>3.5000000000000003E-2</v>
      </c>
      <c r="Q2" s="8">
        <v>3.5000000000000003E-2</v>
      </c>
      <c r="R2" s="8">
        <v>3.5000000000000003E-2</v>
      </c>
      <c r="S2" s="8">
        <v>3.5000000000000003E-2</v>
      </c>
      <c r="T2" s="8">
        <v>3.5000000000000003E-2</v>
      </c>
      <c r="U2" s="8">
        <v>3.5000000000000003E-2</v>
      </c>
      <c r="V2" s="8">
        <v>3.5000000000000003E-2</v>
      </c>
      <c r="W2" s="8">
        <v>3.5000000000000003E-2</v>
      </c>
      <c r="X2" s="8">
        <v>3.5000000000000003E-2</v>
      </c>
      <c r="Y2" s="8">
        <v>3.5000000000000003E-2</v>
      </c>
      <c r="Z2" s="8">
        <v>3.5000000000000003E-2</v>
      </c>
      <c r="AA2" s="8">
        <v>3.5000000000000003E-2</v>
      </c>
      <c r="AB2" s="8">
        <v>3.5000000000000003E-2</v>
      </c>
      <c r="AC2" s="8">
        <v>3.5000000000000003E-2</v>
      </c>
      <c r="AD2" s="8">
        <v>3.5000000000000003E-2</v>
      </c>
      <c r="AE2" s="4" t="s">
        <v>1</v>
      </c>
    </row>
    <row r="3" spans="3:34" x14ac:dyDescent="0.2"/>
    <row r="4" spans="3:34" x14ac:dyDescent="0.2">
      <c r="C4" s="9" t="s">
        <v>2</v>
      </c>
      <c r="D4" s="10" t="s">
        <v>3</v>
      </c>
      <c r="E4" s="9" t="s">
        <v>4</v>
      </c>
      <c r="F4" s="11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5">
        <v>11</v>
      </c>
      <c r="Q4" s="5">
        <v>12</v>
      </c>
      <c r="R4" s="5">
        <v>13</v>
      </c>
      <c r="S4" s="5">
        <v>14</v>
      </c>
      <c r="T4" s="5">
        <v>15</v>
      </c>
      <c r="U4" s="5">
        <v>16</v>
      </c>
      <c r="V4" s="5">
        <v>17</v>
      </c>
      <c r="W4" s="5">
        <v>18</v>
      </c>
      <c r="X4" s="5">
        <v>19</v>
      </c>
      <c r="Y4" s="5">
        <v>20</v>
      </c>
      <c r="Z4" s="5">
        <v>21</v>
      </c>
      <c r="AA4" s="5">
        <v>22</v>
      </c>
      <c r="AB4" s="5">
        <v>23</v>
      </c>
      <c r="AC4" s="5">
        <v>24</v>
      </c>
      <c r="AD4" s="5">
        <v>25</v>
      </c>
    </row>
    <row r="5" spans="3:34" x14ac:dyDescent="0.2"/>
    <row r="6" spans="3:34" x14ac:dyDescent="0.2"/>
    <row r="7" spans="3:34" x14ac:dyDescent="0.2">
      <c r="C7" s="12">
        <v>1</v>
      </c>
      <c r="D7" s="13">
        <v>40000000</v>
      </c>
      <c r="E7" s="12">
        <f>(F7/D7)*100</f>
        <v>1.7417499999999999</v>
      </c>
      <c r="F7" s="14">
        <v>696700</v>
      </c>
      <c r="G7" s="15">
        <f>F7+(F7*G$2)</f>
        <v>721084.5</v>
      </c>
      <c r="H7" s="15">
        <f t="shared" ref="H7:AD7" si="0">G7+(G7*H2)</f>
        <v>746322.45750000002</v>
      </c>
      <c r="I7" s="15">
        <f t="shared" si="0"/>
        <v>772443.74351250008</v>
      </c>
      <c r="J7" s="15">
        <f t="shared" si="0"/>
        <v>799479.27453543758</v>
      </c>
      <c r="K7" s="15">
        <f t="shared" si="0"/>
        <v>827461.04914417793</v>
      </c>
      <c r="L7" s="15">
        <f t="shared" si="0"/>
        <v>856422.18586422422</v>
      </c>
      <c r="M7" s="15">
        <f t="shared" si="0"/>
        <v>886396.96236947202</v>
      </c>
      <c r="N7" s="15">
        <f t="shared" si="0"/>
        <v>917420.85605240357</v>
      </c>
      <c r="O7" s="15">
        <f t="shared" si="0"/>
        <v>949530.58601423772</v>
      </c>
      <c r="P7" s="15">
        <f t="shared" si="0"/>
        <v>982764.15652473608</v>
      </c>
      <c r="Q7" s="15">
        <f t="shared" si="0"/>
        <v>1017160.9020031019</v>
      </c>
      <c r="R7" s="15">
        <f t="shared" si="0"/>
        <v>1052761.5335732105</v>
      </c>
      <c r="S7" s="15">
        <f t="shared" si="0"/>
        <v>1089608.1872482728</v>
      </c>
      <c r="T7" s="15">
        <f t="shared" si="0"/>
        <v>1127744.4738019623</v>
      </c>
      <c r="U7" s="15">
        <f t="shared" si="0"/>
        <v>1167215.5303850309</v>
      </c>
      <c r="V7" s="15">
        <f t="shared" si="0"/>
        <v>1208068.073948507</v>
      </c>
      <c r="W7" s="15">
        <f t="shared" si="0"/>
        <v>1250350.4565367047</v>
      </c>
      <c r="X7" s="15">
        <f t="shared" si="0"/>
        <v>1294112.7225154894</v>
      </c>
      <c r="Y7" s="15">
        <f t="shared" si="0"/>
        <v>1339406.6678035315</v>
      </c>
      <c r="Z7" s="15">
        <f t="shared" si="0"/>
        <v>1386285.9011766552</v>
      </c>
      <c r="AA7" s="15">
        <f t="shared" si="0"/>
        <v>1434805.9077178382</v>
      </c>
      <c r="AB7" s="15">
        <f t="shared" si="0"/>
        <v>1485024.1144879626</v>
      </c>
      <c r="AC7" s="15">
        <f t="shared" si="0"/>
        <v>1536999.9584950414</v>
      </c>
      <c r="AD7" s="15">
        <f t="shared" si="0"/>
        <v>1590794.9570423679</v>
      </c>
    </row>
    <row r="8" spans="3:34" x14ac:dyDescent="0.2">
      <c r="C8" s="12">
        <v>2</v>
      </c>
      <c r="D8" s="13">
        <v>80000000</v>
      </c>
      <c r="E8" s="12">
        <f>(F8/D8)*100</f>
        <v>1.7417499999999999</v>
      </c>
      <c r="F8" s="14">
        <f>F7*C8</f>
        <v>1393400</v>
      </c>
      <c r="G8" s="15">
        <f>F8+(F8*G$2)</f>
        <v>1442169</v>
      </c>
      <c r="H8" s="15">
        <f t="shared" ref="H8:AD8" si="1">G8+(G8*H$2)</f>
        <v>1492644.915</v>
      </c>
      <c r="I8" s="15">
        <f t="shared" si="1"/>
        <v>1544887.4870250002</v>
      </c>
      <c r="J8" s="15">
        <f t="shared" si="1"/>
        <v>1598958.5490708752</v>
      </c>
      <c r="K8" s="15">
        <f t="shared" si="1"/>
        <v>1654922.0982883559</v>
      </c>
      <c r="L8" s="15">
        <f t="shared" si="1"/>
        <v>1712844.3717284484</v>
      </c>
      <c r="M8" s="15">
        <f t="shared" si="1"/>
        <v>1772793.924738944</v>
      </c>
      <c r="N8" s="15">
        <f t="shared" si="1"/>
        <v>1834841.7121048071</v>
      </c>
      <c r="O8" s="15">
        <f t="shared" si="1"/>
        <v>1899061.1720284754</v>
      </c>
      <c r="P8" s="15">
        <f t="shared" si="1"/>
        <v>1965528.3130494722</v>
      </c>
      <c r="Q8" s="15">
        <f t="shared" si="1"/>
        <v>2034321.8040062038</v>
      </c>
      <c r="R8" s="15">
        <f t="shared" si="1"/>
        <v>2105523.0671464209</v>
      </c>
      <c r="S8" s="15">
        <f t="shared" si="1"/>
        <v>2179216.3744965456</v>
      </c>
      <c r="T8" s="15">
        <f t="shared" si="1"/>
        <v>2255488.9476039247</v>
      </c>
      <c r="U8" s="15">
        <f t="shared" si="1"/>
        <v>2334431.0607700618</v>
      </c>
      <c r="V8" s="15">
        <f t="shared" si="1"/>
        <v>2416136.1478970139</v>
      </c>
      <c r="W8" s="15">
        <f t="shared" si="1"/>
        <v>2500700.9130734093</v>
      </c>
      <c r="X8" s="15">
        <f t="shared" si="1"/>
        <v>2588225.4450309789</v>
      </c>
      <c r="Y8" s="15">
        <f t="shared" si="1"/>
        <v>2678813.335607063</v>
      </c>
      <c r="Z8" s="15">
        <f t="shared" si="1"/>
        <v>2772571.8023533104</v>
      </c>
      <c r="AA8" s="15">
        <f t="shared" si="1"/>
        <v>2869611.8154356764</v>
      </c>
      <c r="AB8" s="15">
        <f t="shared" si="1"/>
        <v>2970048.2289759251</v>
      </c>
      <c r="AC8" s="15">
        <f t="shared" si="1"/>
        <v>3073999.9169900827</v>
      </c>
      <c r="AD8" s="15">
        <f t="shared" si="1"/>
        <v>3181589.9140847358</v>
      </c>
    </row>
    <row r="9" spans="3:34" x14ac:dyDescent="0.2">
      <c r="C9" s="12">
        <v>3</v>
      </c>
      <c r="D9" s="13">
        <v>120000000</v>
      </c>
      <c r="E9" s="12">
        <f>(F9/D9)*100</f>
        <v>1.7417499999999999</v>
      </c>
      <c r="F9" s="14">
        <f>F7*C9</f>
        <v>2090100</v>
      </c>
      <c r="G9" s="15">
        <f>F9+(F9*G$2)</f>
        <v>2163253.5</v>
      </c>
      <c r="H9" s="15">
        <f t="shared" ref="H9:AD9" si="2">G9+(G9*H$2)</f>
        <v>2238967.3725000001</v>
      </c>
      <c r="I9" s="15">
        <f t="shared" si="2"/>
        <v>2317331.2305375002</v>
      </c>
      <c r="J9" s="15">
        <f t="shared" si="2"/>
        <v>2398437.8236063127</v>
      </c>
      <c r="K9" s="15">
        <f t="shared" si="2"/>
        <v>2482383.1474325336</v>
      </c>
      <c r="L9" s="15">
        <f t="shared" si="2"/>
        <v>2569266.5575926723</v>
      </c>
      <c r="M9" s="15">
        <f t="shared" si="2"/>
        <v>2659190.8871084158</v>
      </c>
      <c r="N9" s="15">
        <f t="shared" si="2"/>
        <v>2752262.5681572105</v>
      </c>
      <c r="O9" s="15">
        <f t="shared" si="2"/>
        <v>2848591.7580427127</v>
      </c>
      <c r="P9" s="15">
        <f t="shared" si="2"/>
        <v>2948292.4695742074</v>
      </c>
      <c r="Q9" s="15">
        <f t="shared" si="2"/>
        <v>3051482.7060093046</v>
      </c>
      <c r="R9" s="15">
        <f t="shared" si="2"/>
        <v>3158284.6007196303</v>
      </c>
      <c r="S9" s="15">
        <f t="shared" si="2"/>
        <v>3268824.5617448175</v>
      </c>
      <c r="T9" s="15">
        <f t="shared" si="2"/>
        <v>3383233.4214058863</v>
      </c>
      <c r="U9" s="15">
        <f t="shared" si="2"/>
        <v>3501646.5911550922</v>
      </c>
      <c r="V9" s="15">
        <f t="shared" si="2"/>
        <v>3624204.2218455207</v>
      </c>
      <c r="W9" s="15">
        <f t="shared" si="2"/>
        <v>3751051.369610114</v>
      </c>
      <c r="X9" s="15">
        <f t="shared" si="2"/>
        <v>3882338.1675464679</v>
      </c>
      <c r="Y9" s="15">
        <f t="shared" si="2"/>
        <v>4018220.0034105941</v>
      </c>
      <c r="Z9" s="15">
        <f t="shared" si="2"/>
        <v>4158857.7035299647</v>
      </c>
      <c r="AA9" s="15">
        <f t="shared" si="2"/>
        <v>4304417.7231535139</v>
      </c>
      <c r="AB9" s="15">
        <f t="shared" si="2"/>
        <v>4455072.3434638865</v>
      </c>
      <c r="AC9" s="15">
        <f t="shared" si="2"/>
        <v>4610999.8754851222</v>
      </c>
      <c r="AD9" s="15">
        <f t="shared" si="2"/>
        <v>4772384.8711271016</v>
      </c>
    </row>
    <row r="10" spans="3:34" x14ac:dyDescent="0.2"/>
    <row r="11" spans="3:34" ht="31" x14ac:dyDescent="0.35">
      <c r="C11" s="2" t="s">
        <v>5</v>
      </c>
      <c r="D11" s="2"/>
      <c r="E11" s="2"/>
      <c r="F11" s="2"/>
    </row>
    <row r="12" spans="3:34" ht="31" x14ac:dyDescent="0.35">
      <c r="C12" s="16"/>
      <c r="D12" s="16"/>
      <c r="E12" s="16"/>
      <c r="F12" s="16"/>
    </row>
    <row r="13" spans="3:34" ht="19.5" customHeight="1" x14ac:dyDescent="0.2">
      <c r="C13" s="9" t="s">
        <v>2</v>
      </c>
      <c r="D13" s="10" t="s">
        <v>3</v>
      </c>
      <c r="E13" s="9" t="s">
        <v>4</v>
      </c>
      <c r="F13" s="11">
        <v>1</v>
      </c>
      <c r="G13" s="5">
        <v>2</v>
      </c>
      <c r="H13" s="5">
        <v>3</v>
      </c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5">
        <v>11</v>
      </c>
      <c r="Q13" s="5">
        <v>12</v>
      </c>
      <c r="R13" s="5">
        <v>13</v>
      </c>
      <c r="S13" s="5">
        <v>14</v>
      </c>
      <c r="T13" s="5">
        <v>15</v>
      </c>
      <c r="U13" s="5">
        <v>16</v>
      </c>
      <c r="V13" s="5">
        <v>17</v>
      </c>
      <c r="W13" s="5">
        <v>18</v>
      </c>
      <c r="X13" s="5">
        <v>19</v>
      </c>
      <c r="Y13" s="5">
        <v>20</v>
      </c>
      <c r="Z13" s="5">
        <v>21</v>
      </c>
      <c r="AA13" s="5">
        <v>22</v>
      </c>
      <c r="AB13" s="5">
        <v>23</v>
      </c>
      <c r="AC13" s="5">
        <v>24</v>
      </c>
      <c r="AD13" s="5">
        <v>25</v>
      </c>
      <c r="AH13" s="4" t="s">
        <v>6</v>
      </c>
    </row>
    <row r="14" spans="3:34" x14ac:dyDescent="0.2"/>
    <row r="15" spans="3:34" x14ac:dyDescent="0.2">
      <c r="C15" s="12">
        <v>1</v>
      </c>
      <c r="D15" s="13">
        <v>36000000</v>
      </c>
      <c r="E15" s="17">
        <f>(F15/D15)</f>
        <v>1.9352777777777778E-2</v>
      </c>
      <c r="F15" s="14">
        <v>696700</v>
      </c>
      <c r="G15" s="15">
        <f t="shared" ref="G15:AD15" si="3">F15+(F15*G$2)</f>
        <v>721084.5</v>
      </c>
      <c r="H15" s="15">
        <f t="shared" si="3"/>
        <v>746322.45750000002</v>
      </c>
      <c r="I15" s="15">
        <f t="shared" si="3"/>
        <v>772443.74351250008</v>
      </c>
      <c r="J15" s="15">
        <f t="shared" si="3"/>
        <v>799479.27453543758</v>
      </c>
      <c r="K15" s="15">
        <f t="shared" si="3"/>
        <v>827461.04914417793</v>
      </c>
      <c r="L15" s="15">
        <f t="shared" si="3"/>
        <v>856422.18586422422</v>
      </c>
      <c r="M15" s="15">
        <f t="shared" si="3"/>
        <v>886396.96236947202</v>
      </c>
      <c r="N15" s="15">
        <f t="shared" si="3"/>
        <v>917420.85605240357</v>
      </c>
      <c r="O15" s="15">
        <f t="shared" si="3"/>
        <v>949530.58601423772</v>
      </c>
      <c r="P15" s="15">
        <f t="shared" si="3"/>
        <v>982764.15652473608</v>
      </c>
      <c r="Q15" s="15">
        <f t="shared" si="3"/>
        <v>1017160.9020031019</v>
      </c>
      <c r="R15" s="15">
        <f t="shared" si="3"/>
        <v>1052761.5335732105</v>
      </c>
      <c r="S15" s="15">
        <f t="shared" si="3"/>
        <v>1089608.1872482728</v>
      </c>
      <c r="T15" s="15">
        <f t="shared" si="3"/>
        <v>1127744.4738019623</v>
      </c>
      <c r="U15" s="15">
        <f t="shared" si="3"/>
        <v>1167215.5303850309</v>
      </c>
      <c r="V15" s="15">
        <f t="shared" si="3"/>
        <v>1208068.073948507</v>
      </c>
      <c r="W15" s="15">
        <f t="shared" si="3"/>
        <v>1250350.4565367047</v>
      </c>
      <c r="X15" s="15">
        <f t="shared" si="3"/>
        <v>1294112.7225154894</v>
      </c>
      <c r="Y15" s="15">
        <f t="shared" si="3"/>
        <v>1339406.6678035315</v>
      </c>
      <c r="Z15" s="15">
        <f t="shared" si="3"/>
        <v>1386285.9011766552</v>
      </c>
      <c r="AA15" s="15">
        <f t="shared" si="3"/>
        <v>1434805.9077178382</v>
      </c>
      <c r="AB15" s="15">
        <f t="shared" si="3"/>
        <v>1485024.1144879626</v>
      </c>
      <c r="AC15" s="15">
        <f t="shared" si="3"/>
        <v>1536999.9584950414</v>
      </c>
      <c r="AD15" s="15">
        <f t="shared" si="3"/>
        <v>1590794.9570423679</v>
      </c>
    </row>
    <row r="16" spans="3:34" x14ac:dyDescent="0.2">
      <c r="C16" s="12">
        <v>2</v>
      </c>
      <c r="D16" s="13">
        <f>D15*C16</f>
        <v>72000000</v>
      </c>
      <c r="E16" s="17">
        <f>(F16/D16)</f>
        <v>1.9352777777777778E-2</v>
      </c>
      <c r="F16" s="14">
        <f>F15*C16</f>
        <v>1393400</v>
      </c>
      <c r="G16" s="15">
        <f t="shared" ref="G16:AD16" si="4">F16+(F16*G$2)</f>
        <v>1442169</v>
      </c>
      <c r="H16" s="15">
        <f t="shared" si="4"/>
        <v>1492644.915</v>
      </c>
      <c r="I16" s="15">
        <f t="shared" si="4"/>
        <v>1544887.4870250002</v>
      </c>
      <c r="J16" s="15">
        <f t="shared" si="4"/>
        <v>1598958.5490708752</v>
      </c>
      <c r="K16" s="15">
        <f t="shared" si="4"/>
        <v>1654922.0982883559</v>
      </c>
      <c r="L16" s="15">
        <f t="shared" si="4"/>
        <v>1712844.3717284484</v>
      </c>
      <c r="M16" s="15">
        <f t="shared" si="4"/>
        <v>1772793.924738944</v>
      </c>
      <c r="N16" s="15">
        <f t="shared" si="4"/>
        <v>1834841.7121048071</v>
      </c>
      <c r="O16" s="15">
        <f t="shared" si="4"/>
        <v>1899061.1720284754</v>
      </c>
      <c r="P16" s="15">
        <f t="shared" si="4"/>
        <v>1965528.3130494722</v>
      </c>
      <c r="Q16" s="15">
        <f t="shared" si="4"/>
        <v>2034321.8040062038</v>
      </c>
      <c r="R16" s="15">
        <f t="shared" si="4"/>
        <v>2105523.0671464209</v>
      </c>
      <c r="S16" s="15">
        <f t="shared" si="4"/>
        <v>2179216.3744965456</v>
      </c>
      <c r="T16" s="15">
        <f t="shared" si="4"/>
        <v>2255488.9476039247</v>
      </c>
      <c r="U16" s="15">
        <f t="shared" si="4"/>
        <v>2334431.0607700618</v>
      </c>
      <c r="V16" s="15">
        <f t="shared" si="4"/>
        <v>2416136.1478970139</v>
      </c>
      <c r="W16" s="15">
        <f t="shared" si="4"/>
        <v>2500700.9130734093</v>
      </c>
      <c r="X16" s="15">
        <f t="shared" si="4"/>
        <v>2588225.4450309789</v>
      </c>
      <c r="Y16" s="15">
        <f t="shared" si="4"/>
        <v>2678813.335607063</v>
      </c>
      <c r="Z16" s="15">
        <f t="shared" si="4"/>
        <v>2772571.8023533104</v>
      </c>
      <c r="AA16" s="15">
        <f t="shared" si="4"/>
        <v>2869611.8154356764</v>
      </c>
      <c r="AB16" s="15">
        <f t="shared" si="4"/>
        <v>2970048.2289759251</v>
      </c>
      <c r="AC16" s="15">
        <f t="shared" si="4"/>
        <v>3073999.9169900827</v>
      </c>
      <c r="AD16" s="15">
        <f t="shared" si="4"/>
        <v>3181589.9140847358</v>
      </c>
    </row>
    <row r="17" spans="3:32" x14ac:dyDescent="0.2">
      <c r="C17" s="12">
        <v>3</v>
      </c>
      <c r="D17" s="13">
        <f>D15*C17</f>
        <v>108000000</v>
      </c>
      <c r="E17" s="17">
        <f>(F17/D17)</f>
        <v>1.9352777777777778E-2</v>
      </c>
      <c r="F17" s="14">
        <f>F15*C17</f>
        <v>2090100</v>
      </c>
      <c r="G17" s="15">
        <f t="shared" ref="G17:AD17" si="5">F17+(F17*G$2)</f>
        <v>2163253.5</v>
      </c>
      <c r="H17" s="15">
        <f t="shared" si="5"/>
        <v>2238967.3725000001</v>
      </c>
      <c r="I17" s="15">
        <f t="shared" si="5"/>
        <v>2317331.2305375002</v>
      </c>
      <c r="J17" s="15">
        <f t="shared" si="5"/>
        <v>2398437.8236063127</v>
      </c>
      <c r="K17" s="15">
        <f t="shared" si="5"/>
        <v>2482383.1474325336</v>
      </c>
      <c r="L17" s="15">
        <f t="shared" si="5"/>
        <v>2569266.5575926723</v>
      </c>
      <c r="M17" s="15">
        <f t="shared" si="5"/>
        <v>2659190.8871084158</v>
      </c>
      <c r="N17" s="15">
        <f t="shared" si="5"/>
        <v>2752262.5681572105</v>
      </c>
      <c r="O17" s="15">
        <f t="shared" si="5"/>
        <v>2848591.7580427127</v>
      </c>
      <c r="P17" s="15">
        <f t="shared" si="5"/>
        <v>2948292.4695742074</v>
      </c>
      <c r="Q17" s="15">
        <f t="shared" si="5"/>
        <v>3051482.7060093046</v>
      </c>
      <c r="R17" s="15">
        <f t="shared" si="5"/>
        <v>3158284.6007196303</v>
      </c>
      <c r="S17" s="15">
        <f t="shared" si="5"/>
        <v>3268824.5617448175</v>
      </c>
      <c r="T17" s="15">
        <f t="shared" si="5"/>
        <v>3383233.4214058863</v>
      </c>
      <c r="U17" s="15">
        <f t="shared" si="5"/>
        <v>3501646.5911550922</v>
      </c>
      <c r="V17" s="15">
        <f t="shared" si="5"/>
        <v>3624204.2218455207</v>
      </c>
      <c r="W17" s="15">
        <f t="shared" si="5"/>
        <v>3751051.369610114</v>
      </c>
      <c r="X17" s="15">
        <f t="shared" si="5"/>
        <v>3882338.1675464679</v>
      </c>
      <c r="Y17" s="15">
        <f t="shared" si="5"/>
        <v>4018220.0034105941</v>
      </c>
      <c r="Z17" s="15">
        <f t="shared" si="5"/>
        <v>4158857.7035299647</v>
      </c>
      <c r="AA17" s="15">
        <f t="shared" si="5"/>
        <v>4304417.7231535139</v>
      </c>
      <c r="AB17" s="15">
        <f t="shared" si="5"/>
        <v>4455072.3434638865</v>
      </c>
      <c r="AC17" s="15">
        <f t="shared" si="5"/>
        <v>4610999.8754851222</v>
      </c>
      <c r="AD17" s="15">
        <f t="shared" si="5"/>
        <v>4772384.8711271016</v>
      </c>
    </row>
    <row r="18" spans="3:32" x14ac:dyDescent="0.2"/>
    <row r="19" spans="3:32" x14ac:dyDescent="0.2"/>
    <row r="20" spans="3:32" x14ac:dyDescent="0.2"/>
    <row r="21" spans="3:32" x14ac:dyDescent="0.2"/>
    <row r="22" spans="3:32" ht="31" x14ac:dyDescent="0.35">
      <c r="C22" s="1" t="s">
        <v>0</v>
      </c>
      <c r="D22" s="1"/>
      <c r="E22" s="1"/>
      <c r="F22" s="1"/>
    </row>
    <row r="23" spans="3:32" x14ac:dyDescent="0.2"/>
    <row r="24" spans="3:32" x14ac:dyDescent="0.2">
      <c r="C24" s="9" t="s">
        <v>2</v>
      </c>
      <c r="D24" s="10" t="s">
        <v>3</v>
      </c>
      <c r="E24" s="9" t="s">
        <v>4</v>
      </c>
      <c r="F24" s="11">
        <v>1</v>
      </c>
      <c r="G24" s="5">
        <v>2</v>
      </c>
      <c r="H24" s="11">
        <v>3</v>
      </c>
      <c r="I24" s="5">
        <v>4</v>
      </c>
      <c r="J24" s="11">
        <v>5</v>
      </c>
      <c r="K24" s="5">
        <v>6</v>
      </c>
      <c r="L24" s="11">
        <v>7</v>
      </c>
      <c r="M24" s="5">
        <v>8</v>
      </c>
      <c r="N24" s="11">
        <v>9</v>
      </c>
      <c r="O24" s="5">
        <v>10</v>
      </c>
      <c r="P24" s="11">
        <v>11</v>
      </c>
      <c r="Q24" s="5">
        <v>12</v>
      </c>
      <c r="R24" s="11">
        <v>13</v>
      </c>
      <c r="S24" s="5">
        <v>14</v>
      </c>
      <c r="T24" s="11">
        <v>15</v>
      </c>
      <c r="U24" s="5">
        <v>16</v>
      </c>
      <c r="V24" s="11">
        <v>17</v>
      </c>
      <c r="W24" s="5">
        <v>18</v>
      </c>
      <c r="X24" s="11">
        <v>19</v>
      </c>
      <c r="Y24" s="5">
        <v>20</v>
      </c>
      <c r="Z24" s="11">
        <v>21</v>
      </c>
      <c r="AA24" s="5">
        <v>22</v>
      </c>
      <c r="AB24" s="11">
        <v>23</v>
      </c>
      <c r="AC24" s="5">
        <v>24</v>
      </c>
      <c r="AD24" s="11">
        <v>25</v>
      </c>
    </row>
    <row r="25" spans="3:32" x14ac:dyDescent="0.2"/>
    <row r="26" spans="3:32" x14ac:dyDescent="0.2"/>
    <row r="27" spans="3:32" x14ac:dyDescent="0.2">
      <c r="C27" s="12">
        <v>1</v>
      </c>
      <c r="D27" s="13">
        <v>40000000</v>
      </c>
      <c r="E27" s="12">
        <f>(F27/D27)*100</f>
        <v>20.901</v>
      </c>
      <c r="F27" s="14">
        <f t="shared" ref="F27:AD27" si="6">F7*12</f>
        <v>8360400</v>
      </c>
      <c r="G27" s="14">
        <f t="shared" si="6"/>
        <v>8653014</v>
      </c>
      <c r="H27" s="14">
        <f t="shared" si="6"/>
        <v>8955869.4900000002</v>
      </c>
      <c r="I27" s="14">
        <f t="shared" si="6"/>
        <v>9269324.9221500009</v>
      </c>
      <c r="J27" s="14">
        <f t="shared" si="6"/>
        <v>9593751.294425251</v>
      </c>
      <c r="K27" s="14">
        <f t="shared" si="6"/>
        <v>9929532.5897301361</v>
      </c>
      <c r="L27" s="14">
        <f t="shared" si="6"/>
        <v>10277066.230370691</v>
      </c>
      <c r="M27" s="14">
        <f t="shared" si="6"/>
        <v>10636763.548433665</v>
      </c>
      <c r="N27" s="14">
        <f t="shared" si="6"/>
        <v>11009050.272628844</v>
      </c>
      <c r="O27" s="14">
        <f t="shared" si="6"/>
        <v>11394367.032170853</v>
      </c>
      <c r="P27" s="14">
        <f t="shared" si="6"/>
        <v>11793169.878296833</v>
      </c>
      <c r="Q27" s="14">
        <f t="shared" si="6"/>
        <v>12205930.824037222</v>
      </c>
      <c r="R27" s="14">
        <f t="shared" si="6"/>
        <v>12633138.402878527</v>
      </c>
      <c r="S27" s="14">
        <f t="shared" si="6"/>
        <v>13075298.246979274</v>
      </c>
      <c r="T27" s="14">
        <f t="shared" si="6"/>
        <v>13532933.685623549</v>
      </c>
      <c r="U27" s="14">
        <f t="shared" si="6"/>
        <v>14006586.364620371</v>
      </c>
      <c r="V27" s="14">
        <f t="shared" si="6"/>
        <v>14496816.887382083</v>
      </c>
      <c r="W27" s="14">
        <f t="shared" si="6"/>
        <v>15004205.478440456</v>
      </c>
      <c r="X27" s="14">
        <f t="shared" si="6"/>
        <v>15529352.670185873</v>
      </c>
      <c r="Y27" s="14">
        <f t="shared" si="6"/>
        <v>16072880.013642378</v>
      </c>
      <c r="Z27" s="14">
        <f t="shared" si="6"/>
        <v>16635430.814119862</v>
      </c>
      <c r="AA27" s="14">
        <f t="shared" si="6"/>
        <v>17217670.892614059</v>
      </c>
      <c r="AB27" s="14">
        <f t="shared" si="6"/>
        <v>17820289.37385555</v>
      </c>
      <c r="AC27" s="14">
        <f t="shared" si="6"/>
        <v>18443999.501940496</v>
      </c>
      <c r="AD27" s="14">
        <f t="shared" si="6"/>
        <v>19089539.484508414</v>
      </c>
    </row>
    <row r="28" spans="3:32" x14ac:dyDescent="0.2">
      <c r="C28" s="12">
        <v>2</v>
      </c>
      <c r="D28" s="13">
        <v>80000000</v>
      </c>
      <c r="E28" s="12">
        <f>(F28/D28)*100</f>
        <v>20.901</v>
      </c>
      <c r="F28" s="14">
        <f t="shared" ref="F28:AD28" si="7">F8*12</f>
        <v>16720800</v>
      </c>
      <c r="G28" s="14">
        <f t="shared" si="7"/>
        <v>17306028</v>
      </c>
      <c r="H28" s="14">
        <f t="shared" si="7"/>
        <v>17911738.98</v>
      </c>
      <c r="I28" s="14">
        <f t="shared" si="7"/>
        <v>18538649.844300002</v>
      </c>
      <c r="J28" s="14">
        <f t="shared" si="7"/>
        <v>19187502.588850502</v>
      </c>
      <c r="K28" s="14">
        <f t="shared" si="7"/>
        <v>19859065.179460272</v>
      </c>
      <c r="L28" s="14">
        <f t="shared" si="7"/>
        <v>20554132.460741382</v>
      </c>
      <c r="M28" s="14">
        <f t="shared" si="7"/>
        <v>21273527.09686733</v>
      </c>
      <c r="N28" s="14">
        <f t="shared" si="7"/>
        <v>22018100.545257688</v>
      </c>
      <c r="O28" s="14">
        <f t="shared" si="7"/>
        <v>22788734.064341705</v>
      </c>
      <c r="P28" s="14">
        <f t="shared" si="7"/>
        <v>23586339.756593667</v>
      </c>
      <c r="Q28" s="14">
        <f t="shared" si="7"/>
        <v>24411861.648074444</v>
      </c>
      <c r="R28" s="14">
        <f t="shared" si="7"/>
        <v>25266276.805757053</v>
      </c>
      <c r="S28" s="14">
        <f t="shared" si="7"/>
        <v>26150596.493958548</v>
      </c>
      <c r="T28" s="14">
        <f t="shared" si="7"/>
        <v>27065867.371247098</v>
      </c>
      <c r="U28" s="14">
        <f t="shared" si="7"/>
        <v>28013172.729240742</v>
      </c>
      <c r="V28" s="14">
        <f t="shared" si="7"/>
        <v>28993633.774764165</v>
      </c>
      <c r="W28" s="14">
        <f t="shared" si="7"/>
        <v>30008410.956880912</v>
      </c>
      <c r="X28" s="14">
        <f t="shared" si="7"/>
        <v>31058705.340371747</v>
      </c>
      <c r="Y28" s="14">
        <f t="shared" si="7"/>
        <v>32145760.027284756</v>
      </c>
      <c r="Z28" s="14">
        <f t="shared" si="7"/>
        <v>33270861.628239725</v>
      </c>
      <c r="AA28" s="14">
        <f t="shared" si="7"/>
        <v>34435341.785228118</v>
      </c>
      <c r="AB28" s="14">
        <f t="shared" si="7"/>
        <v>35640578.7477111</v>
      </c>
      <c r="AC28" s="14">
        <f t="shared" si="7"/>
        <v>36887999.003880993</v>
      </c>
      <c r="AD28" s="14">
        <f t="shared" si="7"/>
        <v>38179078.969016828</v>
      </c>
    </row>
    <row r="29" spans="3:32" x14ac:dyDescent="0.2">
      <c r="C29" s="12">
        <v>3</v>
      </c>
      <c r="D29" s="13">
        <v>12000000</v>
      </c>
      <c r="E29" s="12">
        <f>(F29/D29)*100</f>
        <v>209.01000000000002</v>
      </c>
      <c r="F29" s="14">
        <f t="shared" ref="F29:AD29" si="8">F9*12</f>
        <v>25081200</v>
      </c>
      <c r="G29" s="14">
        <f t="shared" si="8"/>
        <v>25959042</v>
      </c>
      <c r="H29" s="14">
        <f t="shared" si="8"/>
        <v>26867608.469999999</v>
      </c>
      <c r="I29" s="14">
        <f t="shared" si="8"/>
        <v>27807974.766450003</v>
      </c>
      <c r="J29" s="14">
        <f t="shared" si="8"/>
        <v>28781253.883275755</v>
      </c>
      <c r="K29" s="14">
        <f t="shared" si="8"/>
        <v>29788597.769190401</v>
      </c>
      <c r="L29" s="14">
        <f t="shared" si="8"/>
        <v>30831198.691112068</v>
      </c>
      <c r="M29" s="14">
        <f t="shared" si="8"/>
        <v>31910290.645300992</v>
      </c>
      <c r="N29" s="14">
        <f t="shared" si="8"/>
        <v>33027150.817886524</v>
      </c>
      <c r="O29" s="14">
        <f t="shared" si="8"/>
        <v>34183101.096512556</v>
      </c>
      <c r="P29" s="14">
        <f t="shared" si="8"/>
        <v>35379509.634890489</v>
      </c>
      <c r="Q29" s="14">
        <f t="shared" si="8"/>
        <v>36617792.472111657</v>
      </c>
      <c r="R29" s="14">
        <f t="shared" si="8"/>
        <v>37899415.208635561</v>
      </c>
      <c r="S29" s="14">
        <f t="shared" si="8"/>
        <v>39225894.740937814</v>
      </c>
      <c r="T29" s="14">
        <f t="shared" si="8"/>
        <v>40598801.056870639</v>
      </c>
      <c r="U29" s="14">
        <f t="shared" si="8"/>
        <v>42019759.093861103</v>
      </c>
      <c r="V29" s="14">
        <f t="shared" si="8"/>
        <v>43490450.662146248</v>
      </c>
      <c r="W29" s="14">
        <f t="shared" si="8"/>
        <v>45012616.435321368</v>
      </c>
      <c r="X29" s="14">
        <f t="shared" si="8"/>
        <v>46588058.010557614</v>
      </c>
      <c r="Y29" s="14">
        <f t="shared" si="8"/>
        <v>48218640.040927127</v>
      </c>
      <c r="Z29" s="14">
        <f t="shared" si="8"/>
        <v>49906292.442359574</v>
      </c>
      <c r="AA29" s="14">
        <f t="shared" si="8"/>
        <v>51653012.67784217</v>
      </c>
      <c r="AB29" s="14">
        <f t="shared" si="8"/>
        <v>53460868.121566638</v>
      </c>
      <c r="AC29" s="14">
        <f t="shared" si="8"/>
        <v>55331998.505821466</v>
      </c>
      <c r="AD29" s="14">
        <f t="shared" si="8"/>
        <v>57268618.453525215</v>
      </c>
    </row>
    <row r="30" spans="3:32" x14ac:dyDescent="0.2"/>
    <row r="31" spans="3:32" x14ac:dyDescent="0.2">
      <c r="C31" s="12">
        <v>1</v>
      </c>
      <c r="D31" s="13">
        <v>40000000</v>
      </c>
      <c r="J31" s="18">
        <f>(F27+G27+H27+I27+J27)</f>
        <v>44832359.706575252</v>
      </c>
      <c r="O31" s="18">
        <f>SUM(F27:O27)</f>
        <v>98079139.379909441</v>
      </c>
      <c r="Y31" s="18">
        <f>SUM(F27:Y27)</f>
        <v>236429451.83199599</v>
      </c>
      <c r="Z31" s="12"/>
      <c r="AA31" s="12"/>
      <c r="AB31" s="12"/>
      <c r="AC31" s="12"/>
      <c r="AD31" s="18">
        <f>SUM(F27:AD27)</f>
        <v>325636381.89903432</v>
      </c>
      <c r="AF31" s="19">
        <f>(AD31/D27)*100</f>
        <v>814.09095474758578</v>
      </c>
    </row>
    <row r="32" spans="3:32" x14ac:dyDescent="0.2">
      <c r="C32" s="12">
        <v>2</v>
      </c>
      <c r="D32" s="13">
        <v>80000000</v>
      </c>
      <c r="J32" s="18">
        <f>(F28+G28+H28+I28+J28)</f>
        <v>89664719.413150504</v>
      </c>
      <c r="O32" s="18">
        <f>SUM(F28:O28)</f>
        <v>196158278.75981888</v>
      </c>
      <c r="Y32" s="18">
        <f>SUM(F28:Y28)</f>
        <v>472858903.66399199</v>
      </c>
      <c r="Z32" s="12"/>
      <c r="AA32" s="12"/>
      <c r="AB32" s="12"/>
      <c r="AC32" s="12"/>
      <c r="AD32" s="18">
        <f>SUM(F28:AD28)</f>
        <v>651272763.79806864</v>
      </c>
      <c r="AF32" s="20">
        <f>(AD32/D28)*100</f>
        <v>814.09095474758578</v>
      </c>
    </row>
    <row r="33" spans="3:32" x14ac:dyDescent="0.2">
      <c r="C33" s="12">
        <v>3</v>
      </c>
      <c r="D33" s="13">
        <v>12000000</v>
      </c>
      <c r="J33" s="18">
        <f>(F29+G29+H29+I29+J29)</f>
        <v>134497079.11972576</v>
      </c>
      <c r="O33" s="18">
        <f>SUM(F29:O29)</f>
        <v>294237418.13972831</v>
      </c>
      <c r="Y33" s="18">
        <f>SUM(F29:Y29)</f>
        <v>709288355.49598801</v>
      </c>
      <c r="Z33" s="12"/>
      <c r="AA33" s="12"/>
      <c r="AB33" s="12"/>
      <c r="AC33" s="12"/>
      <c r="AD33" s="18">
        <f>SUM(F29:AD29)</f>
        <v>976909145.69710302</v>
      </c>
      <c r="AF33" s="21">
        <f>(AD33/D29)*100</f>
        <v>8140.9095474758587</v>
      </c>
    </row>
    <row r="34" spans="3:32" x14ac:dyDescent="0.2">
      <c r="J34" s="22"/>
    </row>
  </sheetData>
  <mergeCells count="3">
    <mergeCell ref="C2:F2"/>
    <mergeCell ref="C11:F11"/>
    <mergeCell ref="C22:F22"/>
  </mergeCells>
  <pageMargins left="0.7" right="0.7" top="0.3" bottom="0.3" header="0.3" footer="0.3"/>
  <pageSetup orientation="portrait" horizontalDpi="300" verticalDpi="300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Rentabilidad_Scalar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Moopri Latam S.A</dc:creator>
  <dc:description/>
  <cp:lastModifiedBy>Daniel Ortiz</cp:lastModifiedBy>
  <cp:revision>0</cp:revision>
  <dcterms:created xsi:type="dcterms:W3CDTF">2025-12-16T14:11:20Z</dcterms:created>
  <dcterms:modified xsi:type="dcterms:W3CDTF">2025-12-16T19:07:50Z</dcterms:modified>
  <dc:language>es-CO</dc:language>
</cp:coreProperties>
</file>